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8_{7CEDF242-57B9-4FEA-A29A-D731DA855BF3}" xr6:coauthVersionLast="47" xr6:coauthVersionMax="47" xr10:uidLastSave="{00000000-0000-0000-0000-000000000000}"/>
  <workbookProtection workbookAlgorithmName="SHA-512" workbookHashValue="PmQdb/s9yFgWtoV3yuwLLEuoKf7WotMgXIUmk2KcZswRDtYQzPzlHNtYscXjj9VPz2tjtKwPJKDOx3pH6mQ82Q==" workbookSaltValue="OBdfeQ2jo2LyqzKeOc7kyA==" workbookSpinCount="100000" lockStructure="1"/>
  <bookViews>
    <workbookView xWindow="2220" yWindow="1800" windowWidth="24810" windowHeight="13020" xr2:uid="{00000000-000D-0000-FFFF-FFFF00000000}"/>
  </bookViews>
  <sheets>
    <sheet name="医療機関情報" sheetId="4" r:id="rId1"/>
    <sheet name="secret" sheetId="8" state="hidden" r:id="rId2"/>
  </sheets>
  <definedNames>
    <definedName name="ＣＰＴ１欠損症">#REF!</definedName>
    <definedName name="ＨＭＧ血症">#REF!</definedName>
    <definedName name="ＭＣＡＤ欠損症">#REF!</definedName>
    <definedName name="ＭＴＰ「ＬＣＨＡＤ」欠損症">#REF!</definedName>
    <definedName name="PCDH19関連症候群">#REF!</definedName>
    <definedName name="_xlnm.Print_Area" localSheetId="0">医療機関情報!$A$3:$B$44</definedName>
    <definedName name="ＶＬＣＡＤ欠損症">#REF!</definedName>
    <definedName name="アペール症候群">#REF!</definedName>
    <definedName name="アルギノコハク酸血症">#REF!</definedName>
    <definedName name="アントレー・ビクスラー症候群">#REF!</definedName>
    <definedName name="イソ吉草酸血症">#REF!</definedName>
    <definedName name="エーラスダンロス症候群「血管型」">#REF!</definedName>
    <definedName name="クリオピリン関連周期熱症候群">#REF!</definedName>
    <definedName name="クルーゾン症候群">#REF!</definedName>
    <definedName name="グルタル酸血症１型">#REF!</definedName>
    <definedName name="シトルリン血症「１型」">#REF!</definedName>
    <definedName name="デュシェンヌ型筋ジストロフィー・ベッカー型筋ジストロフィー">#REF!</definedName>
    <definedName name="ファイファー症候群">#REF!</definedName>
    <definedName name="フェニルケトン尿症">#REF!</definedName>
    <definedName name="プロピオン酸血症">#REF!</definedName>
    <definedName name="ペリー症候群">#REF!</definedName>
    <definedName name="ホモシスチン尿症">#REF!</definedName>
    <definedName name="マルファン症候群">#REF!</definedName>
    <definedName name="メープルシロップ尿症">#REF!</definedName>
    <definedName name="メチルクロトニルグリシン尿症">#REF!</definedName>
    <definedName name="メチルマロン酸血症">#REF!</definedName>
    <definedName name="ライソゾーム病">#REF!</definedName>
    <definedName name="ロイスディーツ症候群">#REF!</definedName>
    <definedName name="ロスムンド・トムソン症候群">#REF!</definedName>
    <definedName name="遺伝性自己炎症疾患">#REF!</definedName>
    <definedName name="化膿性無菌性関節炎・壊疽性膿皮症・アクネ症候群">#REF!</definedName>
    <definedName name="家族性大動脈瘤・解離">#REF!</definedName>
    <definedName name="原発性免疫不全症候群">#REF!</definedName>
    <definedName name="高ＩｇＤ症候群">#REF!</definedName>
    <definedName name="先天性銅代謝異常症">#REF!</definedName>
    <definedName name="低ホスファターゼ症">#REF!</definedName>
    <definedName name="尿素サイクル異常症">#REF!</definedName>
    <definedName name="非保険検査">#REF!</definedName>
    <definedName name="複合カルボキシラーゼ欠損症">#REF!</definedName>
    <definedName name="保険収載疾患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8" l="1"/>
  <c r="B2" i="8"/>
  <c r="B3" i="8" l="1"/>
  <c r="D3" i="8"/>
  <c r="D2" i="8"/>
  <c r="D1" i="8"/>
  <c r="A42" i="4" a="1"/>
  <c r="A42" i="4" l="1"/>
  <c r="D4" i="8"/>
  <c r="D5" i="8"/>
  <c r="D29" i="8" l="1"/>
  <c r="D28" i="8"/>
  <c r="D27" i="8"/>
  <c r="D26" i="8"/>
  <c r="D20" i="8"/>
  <c r="D8" i="8"/>
  <c r="D7" i="8"/>
  <c r="D25" i="8"/>
  <c r="D24" i="8"/>
  <c r="D23" i="8"/>
  <c r="D22" i="8"/>
  <c r="D21" i="8"/>
  <c r="D19" i="8"/>
  <c r="D18" i="8"/>
  <c r="D17" i="8"/>
  <c r="D16" i="8"/>
  <c r="D15" i="8"/>
  <c r="D14" i="8"/>
  <c r="D13" i="8"/>
  <c r="D12"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<sst xmlns="http://schemas.openxmlformats.org/spreadsheetml/2006/main" count="71" uniqueCount="65">
  <si>
    <t>〒292-0818　千葉県木更津市かずさ鎌足2丁目5-23</t>
    <rPh sb="10" eb="13">
      <t>チバケン</t>
    </rPh>
    <rPh sb="13" eb="17">
      <t>キサラヅシ</t>
    </rPh>
    <rPh sb="20" eb="22">
      <t>カマタリ</t>
    </rPh>
    <rPh sb="23" eb="25">
      <t>チョウメ</t>
    </rPh>
    <phoneticPr fontId="2"/>
  </si>
  <si>
    <t xml:space="preserve"> </t>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</si>
  <si>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</si>
  <si>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患者様から検査同意(書)取得を前提としています</t>
    <rPh sb="10" eb="11">
      <t>ショ</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</si>
  <si>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</si>
  <si>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</si>
  <si>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</si>
  <si>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</si>
  <si>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</si>
  <si>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</si>
  <si>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</si>
  <si>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</si>
  <si>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</si>
  <si>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</si>
  <si>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</si>
  <si>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</si>
  <si>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</si>
  <si>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</si>
  <si>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</si>
  <si>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</si>
  <si>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</si>
  <si>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</si>
  <si>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</si>
  <si>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</si>
  <si>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</si>
  <si>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</si>
  <si>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</si>
  <si>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</si>
  <si>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t>解析箇所No</t>
    <rPh sb="0" eb="4">
      <t>カイセキカショ</t>
    </rPh>
    <phoneticPr fontId="2"/>
  </si>
  <si>
    <t>解析箇所（5か所まで記入可）</t>
    <rPh sb="0" eb="4">
      <t>カイセキカショ</t>
    </rPh>
    <rPh sb="7" eb="8">
      <t>ショ</t>
    </rPh>
    <rPh sb="10" eb="12">
      <t>キニュウ</t>
    </rPh>
    <rPh sb="12" eb="13">
      <t>カ</t>
    </rPh>
    <phoneticPr fontId="2"/>
  </si>
  <si>
    <t>匿名化IDに禁止文字があります</t>
    <rPh sb="0" eb="2">
      <t>トクメイ</t>
    </rPh>
    <rPh sb="2" eb="3">
      <t>カ</t>
    </rPh>
    <rPh sb="6" eb="8">
      <t>キンシ</t>
    </rPh>
    <rPh sb="8" eb="10">
      <t>モジ</t>
    </rPh>
    <phoneticPr fontId="2"/>
  </si>
  <si>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</si>
  <si>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</si>
  <si>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t>
    <phoneticPr fontId="2"/>
  </si>
  <si>
    <t>@</t>
    <phoneticPr fontId="2"/>
  </si>
  <si>
    <t>#</t>
    <phoneticPr fontId="2"/>
  </si>
  <si>
    <t>%</t>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</si>
  <si>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</si>
  <si>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t>(1）検体情報</t>
    <rPh sb="3" eb="5">
      <t>ケンタイ</t>
    </rPh>
    <rPh sb="5" eb="7">
      <t>ジョウホウ</t>
    </rPh>
    <phoneticPr fontId="2"/>
  </si>
  <si>
    <t>(2）解析箇所（No1は必須）</t>
    <rPh sb="3" eb="5">
      <t>カイセキ</t>
    </rPh>
    <rPh sb="5" eb="7">
      <t>カショ</t>
    </rPh>
    <rPh sb="12" eb="14">
      <t>ヒッス</t>
    </rPh>
    <phoneticPr fontId="2"/>
  </si>
  <si>
    <t>(3）医療機関情報　（結果報告書送付先情報）</t>
    <rPh sb="11" eb="13">
      <t>ケッカ</t>
    </rPh>
    <rPh sb="13" eb="16">
      <t>ホウコクショ</t>
    </rPh>
    <rPh sb="16" eb="18">
      <t>ソウフ</t>
    </rPh>
    <rPh sb="18" eb="19">
      <t>サキ</t>
    </rPh>
    <rPh sb="19" eb="21">
      <t>ジョウホウ</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</si>
  <si>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</si>
  <si>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</si>
  <si>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</si>
  <si>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</si>
  <si>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</si>
  <si>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</si>
  <si>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</si>
  <si>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</si>
  <si>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</si>
  <si>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</si>
  <si>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</si>
  <si>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(4）日本医学会「医療における遺伝学的検査・診断に関するガイドライン(2022年3月改定)」の遵守事項の確認</t>
    <phoneticPr fontId="2"/>
  </si>
  <si>
    <t>(5）請求書送付先情報</t>
    <rPh sb="3" eb="6">
      <t>セイキュウショ</t>
    </rPh>
    <rPh sb="6" eb="8">
      <t>ソウフ</t>
    </rPh>
    <rPh sb="8" eb="9">
      <t>サキ</t>
    </rPh>
    <phoneticPr fontId="2"/>
  </si>
  <si>
    <t>(6）特記事項（任意）</t>
    <rPh sb="8" eb="10">
      <t>ニンイ</t>
    </rPh>
    <phoneticPr fontId="2"/>
  </si>
  <si>
    <t>Sanger法による単一エクソン解析検査依頼書</t>
    <phoneticPr fontId="2"/>
  </si>
  <si>
    <t>造血幹細胞移植後ではありませんか？
血液での検査は不適です。ご相談ください。</t>
    <rPh sb="0" eb="8">
      <t>ゾウケツカンサイボウイショクゴ</t>
    </rPh>
    <rPh sb="31" eb="33">
      <t>ソウダン</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</si>
  <si>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</si>
  <si>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</si>
  <si>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</si>
  <si>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r>
      <t>解析箇所には以下をご記載ください。</t>
    </r>
    <r>
      <rPr>
        <sz val="10.5"/>
        <rFont val="ＭＳ ゴシック"/>
        <family val="3"/>
        <charset val="128"/>
      </rPr>
      <t>（セル内の改行は[Alt]を押しながら[Enter]を押す）</t>
    </r>
    <rPh sb="0" eb="4">
      <t>カイセキカショ</t>
    </rPh>
    <rPh sb="6" eb="8">
      <t>イカ</t>
    </rPh>
    <rPh sb="10" eb="12">
      <t>キサイ</t>
    </rPh>
    <rPh sb="31" eb="32">
      <t>オ</t>
    </rPh>
    <phoneticPr fontId="2"/>
  </si>
  <si>
    <t xml:space="preserve"> *ゲノムポジションを調べるにはこちら。</t>
    <phoneticPr fontId="2"/>
  </si>
  <si>
    <t xml:space="preserve"> </t>
    <phoneticPr fontId="2"/>
  </si>
  <si>
    <t xml:space="preserve"> 大きな欠失・挿入の場合は、別途ご相談ください。</t>
    <rPh sb="4" eb="6">
      <t>ケッシツ</t>
    </rPh>
    <rPh sb="7" eb="9">
      <t>ソウニュウ</t>
    </rPh>
    <phoneticPr fontId="2"/>
  </si>
  <si>
    <r>
      <t xml:space="preserve">　・遺伝子名
　・hg38でのゲノムポジション
　・RefSeq ID (NM_で始まるもの)
　・コーディングDNAの番号（c. )と配列の変化。
　・アミノ酸情報 (あれば）
　・発端者ID (発端者の解析を弊所で行った場合）
　 </t>
    </r>
    <r>
      <rPr>
        <sz val="11"/>
        <rFont val="ＭＳ Ｐゴシック"/>
        <family val="3"/>
        <charset val="128"/>
        <scheme val="minor"/>
      </rPr>
      <t xml:space="preserve">
   </t>
    </r>
    <r>
      <rPr>
        <b/>
        <sz val="11"/>
        <color theme="1"/>
        <rFont val="ＭＳ Ｐゴシック"/>
        <family val="3"/>
        <charset val="128"/>
        <scheme val="minor"/>
      </rPr>
      <t xml:space="preserve"> (記載例) CYBB chrX:37783542 NM_000397.4 c.194T&gt;G</t>
    </r>
    <r>
      <rPr>
        <b/>
        <sz val="11"/>
        <rFont val="ＭＳ Ｐゴシック"/>
        <family val="3"/>
        <charset val="128"/>
        <scheme val="minor"/>
      </rPr>
      <t xml:space="preserve"> p. Met65Arg 発端者ID：〇〇</t>
    </r>
    <r>
      <rPr>
        <sz val="11"/>
        <rFont val="ＭＳ Ｐゴシック"/>
        <family val="2"/>
        <scheme val="minor"/>
      </rPr>
      <t xml:space="preserve">
</t>
    </r>
    <r>
      <rPr>
        <b/>
        <sz val="11"/>
        <rFont val="ＭＳ Ｐゴシック"/>
        <family val="3"/>
        <charset val="128"/>
        <scheme val="minor"/>
      </rPr>
      <t>【注】ゲノムポジションについて</t>
    </r>
    <r>
      <rPr>
        <sz val="11"/>
        <rFont val="ＭＳ Ｐゴシック"/>
        <family val="2"/>
        <scheme val="minor"/>
      </rPr>
      <t xml:space="preserve">
 発端者の解析を弊所で行った場合は、報告書またはバリアントExcel一覧に記載されている
 位置をご記入ください。　
　発端者の解析を弊所で行って</t>
    </r>
    <r>
      <rPr>
        <sz val="11"/>
        <color rgb="FFFF0000"/>
        <rFont val="ＭＳ Ｐゴシック"/>
        <family val="3"/>
        <charset val="128"/>
        <scheme val="minor"/>
      </rPr>
      <t>いない</t>
    </r>
    <r>
      <rPr>
        <sz val="11"/>
        <rFont val="ＭＳ Ｐゴシック"/>
        <family val="2"/>
        <scheme val="minor"/>
      </rPr>
      <t xml:space="preserve">場合は、HGVS命名法に従ったゲノムポジションをご記入ください。
</t>
    </r>
    <r>
      <rPr>
        <sz val="11"/>
        <color theme="1"/>
        <rFont val="ＭＳ Ｐゴシック"/>
        <family val="3"/>
        <charset val="128"/>
        <scheme val="minor"/>
      </rPr>
      <t xml:space="preserve">
</t>
    </r>
    <r>
      <rPr>
        <sz val="11"/>
        <color rgb="FFFF0000"/>
        <rFont val="ＭＳ Ｐゴシック"/>
        <family val="3"/>
        <charset val="128"/>
        <scheme val="minor"/>
      </rPr>
      <t xml:space="preserve">
</t>
    </r>
    <r>
      <rPr>
        <sz val="11"/>
        <color theme="1"/>
        <rFont val="ＭＳ Ｐゴシック"/>
        <family val="3"/>
        <charset val="128"/>
        <scheme val="minor"/>
      </rPr>
      <t xml:space="preserve">
</t>
    </r>
    <r>
      <rPr>
        <sz val="11"/>
        <rFont val="ＭＳ Ｐゴシック"/>
        <family val="2"/>
        <scheme val="minor"/>
      </rPr>
      <t xml:space="preserve">
</t>
    </r>
    <rPh sb="60" eb="62">
      <t>バンゴウ</t>
    </rPh>
    <rPh sb="68" eb="70">
      <t>ハイレツ</t>
    </rPh>
    <rPh sb="71" eb="73">
      <t>ヘンカ</t>
    </rPh>
    <rPh sb="80" eb="81">
      <t>サン</t>
    </rPh>
    <rPh sb="81" eb="83">
      <t>ジョウホウ</t>
    </rPh>
    <rPh sb="92" eb="95">
      <t>ホッタンシャ</t>
    </rPh>
    <rPh sb="99" eb="102">
      <t>ホッタンシャ</t>
    </rPh>
    <rPh sb="103" eb="105">
      <t>カイセキ</t>
    </rPh>
    <rPh sb="106" eb="108">
      <t>ヘイショ</t>
    </rPh>
    <rPh sb="109" eb="110">
      <t>オコナ</t>
    </rPh>
    <rPh sb="112" eb="114">
      <t>バアイ</t>
    </rPh>
    <rPh sb="181" eb="184">
      <t>ホッタンシャ</t>
    </rPh>
    <rPh sb="193" eb="194">
      <t>チュウ</t>
    </rPh>
    <rPh sb="245" eb="247">
      <t>キサイ</t>
    </rPh>
    <rPh sb="254" eb="256">
      <t>イチ</t>
    </rPh>
    <rPh sb="258" eb="260">
      <t>キニュウ</t>
    </rPh>
    <rPh sb="285" eb="28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</si>
</sst>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b/>
      <sz val="11"/>
      <color rgb="FFFF0000"/>
      <name val="ＭＳ ゴシック"/>
      <family val="3"/>
      <charset val="128"/>
    </font>
    <font>
      <b/>
      <sz val="11"/>
      <color rgb="FF0070C0"/>
      <name val="ＭＳ ゴシック"/>
      <family val="3"/>
      <charset val="128"/>
    </font>
    <font>
      <b/>
      <sz val="10.5"/>
      <color rgb="FFFF0000"/>
      <name val="ＭＳ ゴシック"/>
      <family val="3"/>
      <charset val="128"/>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b/>
      <sz val="22"/>
      <color rgb="FFFF0000"/>
      <name val="ＭＳ ゴシック"/>
      <family val="3"/>
      <charset val="128"/>
    </font>
    <font>
      <b/>
      <sz val="11"/>
      <name val="ＭＳ Ｐゴシック"/>
      <family val="3"/>
      <charset val="128"/>
      <scheme val="minor"/>
    </font>
    <font>
      <sz val="11"/>
      <name val="ＭＳ Ｐゴシック"/>
      <family val="2"/>
      <scheme val="minor"/>
    </font>
    <font>
      <b/>
      <sz val="11"/>
      <color theme="1"/>
      <name val="ＭＳ ゴシック"/>
      <family val="3"/>
      <charset val="128"/>
    </font>
    <font>
      <sz val="11"/>
      <color theme="1"/>
      <name val="ＭＳ ゴシック"/>
      <family val="3"/>
      <charset val="128"/>
    </font>
    <font>
      <sz val="20"/>
      <color rgb="FFFF0000"/>
      <name val="ＭＳ ゴシック"/>
      <family val="3"/>
      <charset val="128"/>
    </font>
    <font>
      <b/>
      <sz val="18"/>
      <name val="ＭＳ ゴシック"/>
      <family val="3"/>
      <charset val="128"/>
    </font>
    <font>
      <b/>
      <sz val="12"/>
      <name val="ＭＳ ゴシック"/>
      <family val="3"/>
      <charset val="128"/>
    </font>
    <font>
      <b/>
      <sz val="12"/>
      <color rgb="FFFF0000"/>
      <name val="ＭＳ ゴシック"/>
      <family val="3"/>
      <charset val="128"/>
    </font>
    <font>
      <b/>
      <sz val="13"/>
      <name val="ＭＳ ゴシック"/>
      <family val="3"/>
      <charset val="128"/>
    </font>
    <font>
      <sz val="10.5"/>
      <color rgb="FFFF0000"/>
      <name val="ＭＳ ゴシック"/>
      <family val="3"/>
      <charset val="128"/>
    </font>
    <font>
      <sz val="10.5"/>
      <color theme="0"/>
      <name val="ＭＳ ゴシック"/>
      <family val="3"/>
      <charset val="128"/>
    </font>
    <font>
      <b/>
      <sz val="20"/>
      <color rgb="FFFF0000"/>
      <name val="ＭＳ ゴシック"/>
      <family val="3"/>
      <charset val="128"/>
    </font>
    <font>
      <b/>
      <sz val="18"/>
      <color rgb="FFFF0000"/>
      <name val="ＭＳ ゴシック"/>
      <family val="3"/>
      <charset val="128"/>
    </font>
    <font>
      <b/>
      <u/>
      <sz val="11"/>
      <color rgb="FFFF0000"/>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dotted">
        <color auto="1"/>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8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49" fontId="3" fillId="4" borderId="1" xfId="0" applyNumberFormat="1"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left" vertical="top" wrapText="1"/>
      <protection locked="0"/>
    </xf>
    <xf numFmtId="0" fontId="14" fillId="2" borderId="0" xfId="2" applyFill="1" applyProtection="1"/>
    <xf numFmtId="49" fontId="5"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protection locked="0"/>
    </xf>
    <xf numFmtId="0" fontId="3" fillId="2" borderId="0" xfId="0" applyFont="1" applyFill="1"/>
    <xf numFmtId="0" fontId="21" fillId="3" borderId="0" xfId="0" applyFont="1" applyFill="1" applyAlignment="1">
      <alignment vertical="center"/>
    </xf>
    <xf numFmtId="0" fontId="4" fillId="2" borderId="0" xfId="0" applyFont="1" applyFill="1" applyAlignment="1">
      <alignment vertical="center"/>
    </xf>
    <xf numFmtId="0" fontId="10" fillId="4" borderId="0" xfId="0" applyFont="1" applyFill="1" applyAlignment="1">
      <alignment horizontal="left" vertical="center"/>
    </xf>
    <xf numFmtId="0" fontId="5" fillId="4" borderId="0" xfId="0" applyFont="1" applyFill="1" applyAlignment="1">
      <alignment horizontal="center" vertical="center"/>
    </xf>
    <xf numFmtId="0" fontId="4" fillId="2" borderId="0" xfId="0" applyFont="1" applyFill="1" applyAlignment="1">
      <alignment horizontal="left"/>
    </xf>
    <xf numFmtId="0" fontId="3" fillId="4"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3" fillId="2" borderId="0" xfId="0" applyFont="1" applyFill="1" applyAlignment="1">
      <alignment vertical="center" wrapText="1"/>
    </xf>
    <xf numFmtId="0" fontId="3" fillId="4" borderId="0" xfId="0" applyFont="1" applyFill="1" applyAlignment="1">
      <alignment horizontal="center" vertical="center" wrapText="1"/>
    </xf>
    <xf numFmtId="49" fontId="5" fillId="4" borderId="0" xfId="0" applyNumberFormat="1" applyFont="1" applyFill="1" applyAlignment="1">
      <alignment horizontal="center" vertical="center"/>
    </xf>
    <xf numFmtId="0" fontId="3" fillId="4" borderId="0" xfId="0" applyFont="1" applyFill="1" applyAlignment="1">
      <alignment vertical="center"/>
    </xf>
    <xf numFmtId="0" fontId="8" fillId="2" borderId="0" xfId="0" applyFont="1" applyFill="1"/>
    <xf numFmtId="0" fontId="18"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3" fillId="2" borderId="0" xfId="0" applyFont="1" applyFill="1" applyAlignment="1">
      <alignment vertical="top"/>
    </xf>
    <xf numFmtId="0" fontId="9" fillId="4" borderId="0" xfId="0" applyFont="1" applyFill="1" applyAlignment="1">
      <alignment horizontal="left"/>
    </xf>
    <xf numFmtId="0" fontId="3" fillId="2" borderId="0" xfId="0" applyFont="1" applyFill="1" applyAlignment="1">
      <alignment vertical="center"/>
    </xf>
    <xf numFmtId="0" fontId="7" fillId="4" borderId="0" xfId="0" applyFont="1" applyFill="1" applyAlignment="1">
      <alignment vertical="center"/>
    </xf>
    <xf numFmtId="0" fontId="7" fillId="2" borderId="0" xfId="0" applyFont="1" applyFill="1"/>
    <xf numFmtId="0" fontId="3" fillId="4" borderId="8" xfId="0" applyFont="1" applyFill="1" applyBorder="1" applyAlignment="1">
      <alignment horizontal="right" vertical="center"/>
    </xf>
    <xf numFmtId="0" fontId="3" fillId="4" borderId="9" xfId="0" applyFont="1" applyFill="1" applyBorder="1" applyAlignment="1">
      <alignment horizontal="right" vertical="center"/>
    </xf>
    <xf numFmtId="0" fontId="3" fillId="4" borderId="10" xfId="0" applyFont="1" applyFill="1" applyBorder="1" applyAlignment="1">
      <alignment horizontal="right" vertical="center"/>
    </xf>
    <xf numFmtId="0" fontId="10" fillId="4" borderId="0" xfId="0" applyFont="1" applyFill="1" applyAlignment="1">
      <alignment horizontal="left" vertical="center" wrapText="1"/>
    </xf>
    <xf numFmtId="0" fontId="3" fillId="4" borderId="0" xfId="0" applyFont="1" applyFill="1" applyAlignment="1">
      <alignment vertical="center" wrapText="1"/>
    </xf>
    <xf numFmtId="0" fontId="7" fillId="2" borderId="0" xfId="0" applyFont="1" applyFill="1" applyAlignment="1">
      <alignment vertical="center"/>
    </xf>
    <xf numFmtId="0" fontId="3" fillId="4" borderId="6"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horizontal="left" vertical="center" wrapText="1"/>
    </xf>
    <xf numFmtId="0" fontId="3" fillId="4" borderId="14" xfId="0" applyFont="1" applyFill="1" applyBorder="1" applyAlignment="1">
      <alignment horizontal="left" vertical="center" wrapText="1"/>
    </xf>
    <xf numFmtId="49" fontId="3" fillId="4" borderId="11" xfId="0" applyNumberFormat="1" applyFont="1" applyFill="1" applyBorder="1" applyAlignment="1">
      <alignment horizontal="left" vertical="center"/>
    </xf>
    <xf numFmtId="0" fontId="6" fillId="4" borderId="0" xfId="0" applyFont="1" applyFill="1" applyAlignment="1">
      <alignment vertical="center"/>
    </xf>
    <xf numFmtId="0" fontId="3" fillId="4" borderId="6" xfId="0" applyFont="1" applyFill="1" applyBorder="1" applyAlignment="1">
      <alignment horizontal="right" vertical="center"/>
    </xf>
    <xf numFmtId="0" fontId="3" fillId="4" borderId="5" xfId="0" applyFont="1" applyFill="1" applyBorder="1" applyAlignment="1">
      <alignment horizontal="right" vertical="center"/>
    </xf>
    <xf numFmtId="0" fontId="3" fillId="4" borderId="1" xfId="0" applyFont="1" applyFill="1" applyBorder="1" applyAlignment="1">
      <alignment horizontal="right" vertical="center"/>
    </xf>
    <xf numFmtId="0" fontId="3" fillId="2"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left" vertical="center"/>
    </xf>
    <xf numFmtId="0" fontId="26" fillId="4" borderId="0" xfId="0" applyFont="1" applyFill="1" applyAlignment="1">
      <alignment horizontal="left" vertical="center"/>
    </xf>
    <xf numFmtId="0" fontId="3" fillId="4" borderId="0" xfId="0" applyFont="1" applyFill="1" applyAlignment="1" applyProtection="1">
      <alignment horizontal="center" vertical="center"/>
      <protection locked="0"/>
    </xf>
    <xf numFmtId="0" fontId="27" fillId="2" borderId="0" xfId="0" applyFont="1" applyFill="1" applyAlignment="1">
      <alignment vertical="center"/>
    </xf>
    <xf numFmtId="0" fontId="25" fillId="4" borderId="0" xfId="0" applyFont="1" applyFill="1" applyAlignment="1">
      <alignment horizontal="left" vertical="center"/>
    </xf>
    <xf numFmtId="0" fontId="17" fillId="2" borderId="0" xfId="0" applyFont="1" applyFill="1" applyAlignment="1">
      <alignment vertical="top" wrapText="1"/>
    </xf>
    <xf numFmtId="0" fontId="14" fillId="2" borderId="0" xfId="2" applyFill="1" applyAlignment="1">
      <alignment vertical="top" wrapText="1"/>
    </xf>
    <xf numFmtId="0" fontId="17" fillId="2" borderId="0" xfId="0" applyFont="1" applyFill="1" applyAlignment="1">
      <alignment vertical="top"/>
    </xf>
    <xf numFmtId="0" fontId="16" fillId="2" borderId="0" xfId="0" applyFont="1" applyFill="1" applyAlignment="1">
      <alignment vertical="top"/>
    </xf>
    <xf numFmtId="0" fontId="23" fillId="2" borderId="0" xfId="0" applyFont="1" applyFill="1" applyAlignment="1">
      <alignment vertical="center"/>
    </xf>
    <xf numFmtId="0" fontId="3" fillId="4" borderId="0" xfId="0" applyFont="1" applyFill="1" applyAlignment="1">
      <alignment horizont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5" fillId="4" borderId="2" xfId="0" applyFont="1" applyFill="1" applyBorder="1" applyAlignment="1">
      <alignment horizontal="center" vertical="center"/>
    </xf>
    <xf numFmtId="0" fontId="10" fillId="4" borderId="0" xfId="0" applyFont="1" applyFill="1" applyAlignment="1">
      <alignment horizontal="left" vertical="center" wrapText="1"/>
    </xf>
    <xf numFmtId="0" fontId="3" fillId="2" borderId="13" xfId="0" applyFont="1" applyFill="1" applyBorder="1" applyAlignment="1">
      <alignment horizontal="left" vertical="center" wrapText="1"/>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pplyAlignment="1">
      <alignment horizontal="left" vertical="center"/>
    </xf>
    <xf numFmtId="0" fontId="22" fillId="5" borderId="0" xfId="0" applyFont="1" applyFill="1" applyAlignment="1">
      <alignment horizontal="center" wrapText="1"/>
    </xf>
    <xf numFmtId="0" fontId="24" fillId="5" borderId="0" xfId="0" applyFont="1" applyFill="1" applyAlignment="1">
      <alignment horizontal="center" wrapText="1"/>
    </xf>
    <xf numFmtId="0" fontId="22" fillId="5" borderId="0" xfId="0" applyFont="1" applyFill="1" applyAlignment="1">
      <alignment horizontal="center" vertical="center" wrapText="1"/>
    </xf>
    <xf numFmtId="0" fontId="20" fillId="4" borderId="7" xfId="0" applyFont="1" applyFill="1" applyBorder="1" applyAlignment="1">
      <alignment horizontal="center" vertical="center" wrapText="1"/>
    </xf>
    <xf numFmtId="0" fontId="28" fillId="2" borderId="0" xfId="0" applyFont="1" applyFill="1" applyAlignment="1">
      <alignment horizontal="left" vertical="center" wrapText="1"/>
    </xf>
    <xf numFmtId="0" fontId="17" fillId="2" borderId="13" xfId="0" applyFont="1" applyFill="1" applyBorder="1" applyAlignment="1">
      <alignment horizontal="left" vertical="top" wrapText="1"/>
    </xf>
    <xf numFmtId="0" fontId="17" fillId="2" borderId="0" xfId="0" applyFont="1" applyFill="1" applyAlignment="1">
      <alignment horizontal="left" vertical="top" wrapText="1"/>
    </xf>
    <xf numFmtId="0" fontId="3" fillId="2" borderId="0" xfId="0" applyFont="1" applyFill="1" applyAlignment="1">
      <alignment horizontal="center"/>
    </xf>
    <xf numFmtId="0" fontId="14" fillId="2" borderId="13" xfId="2" applyFill="1" applyBorder="1" applyAlignment="1" applyProtection="1">
      <alignment horizontal="left" vertical="top" wrapText="1"/>
      <protection locked="0"/>
    </xf>
    <xf numFmtId="0" fontId="14" fillId="2" borderId="0" xfId="2" applyFill="1" applyBorder="1" applyAlignment="1" applyProtection="1">
      <alignment horizontal="left" vertical="top" wrapText="1"/>
      <protection locked="0"/>
    </xf>
  </cellXfs>
  <cellStyles count="3">
    <cellStyle name="ハイパーリンク" xfId="2" builtinId="8"/>
    <cellStyle name="標準" xfId="0" builtinId="0"/>
    <cellStyle name="標準 2" xfId="1" xr:uid="{00000000-0005-0000-0000-000001000000}"/>
  </cellStyles>
  <dxfs count="3">
    <dxf>
      <font>
        <color rgb="FF9C0006"/>
      </font>
      <fill>
        <patternFill>
          <bgColor rgb="FFFFC7CE"/>
        </patternFill>
      </fill>
    </dxf>
    <dxf>
      <font>
        <color auto="1"/>
      </font>
      <fill>
        <patternFill>
          <bgColor rgb="FFFF0000"/>
        </patternFill>
      </fill>
    </dxf>
    <dxf>
      <font>
        <color theme="0"/>
      </font>
    </dxf>
  </dxfs>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1695450</xdr:colOff>
          <xdr:row>25</xdr:row>
          <xdr:rowOff>133350</xdr:rowOff>
        </xdr:from>
        <xdr:to>
          <xdr:col>0</xdr:col>
          <xdr:colOff>2095500</xdr:colOff>
          <xdr:row>25</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1695450</xdr:colOff>
          <xdr:row>26</xdr:row>
          <xdr:rowOff>133350</xdr:rowOff>
        </xdr:from>
        <xdr:to>
          <xdr:col>0</xdr:col>
          <xdr:colOff>2095500</xdr:colOff>
          <xdr:row>26</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1695450</xdr:colOff>
          <xdr:row>27</xdr:row>
          <xdr:rowOff>133350</xdr:rowOff>
        </xdr:from>
        <xdr:to>
          <xdr:col>0</xdr:col>
          <xdr:colOff>2095500</xdr:colOff>
          <xdr:row>27</xdr:row>
          <xdr:rowOff>390525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genetest.jp/documents/qa/NM%E7%95%AA%E5%8F%B7%E3%81%AE%E8%AA%AC%E6%98%8E%E3%81%A8TransVar.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4"/>
  <sheetViews>
    <sheetView tabSelected="1" zoomScaleNormal="100" workbookViewId="0">
      <selection activeCell="B6" sqref="B6"/>
    </sheetView>
  </sheetViews>
  <sheetFormatPr defaultColWidth="9" defaultRowHeight="12.75" x14ac:dyDescent="0.15"/>
  <cols>
    <col min="1" max="1" width="36.25" style="32" customWidth="1"/>
    <col min="2" max="2" width="81.125" style="32" customWidth="1"/>
    <col min="3" max="3" width="11.125" style="14" customWidth="1"/>
    <col min="4" max="6" width="9" style="14"/>
    <col min="7" max="7" width="11.125" style="14" customWidth="1"/>
    <col min="8" max="16384" width="9" style="14"/>
  </cols>
  <sheetData>
    <row r="1" spans="1:15" ht="24.75" customHeight="1" x14ac:dyDescent="0.15">
      <c r="A1" s="71" t="s">
        <v>31</v>
      </c>
      <c r="B1" s="72"/>
    </row>
    <row r="2" spans="1:15" ht="24.75" customHeight="1" x14ac:dyDescent="0.15">
      <c r="A2" s="73" t="s">
        <v>32</v>
      </c>
      <c r="B2" s="73"/>
    </row>
    <row r="3" spans="1:15" ht="25.5" customHeight="1" x14ac:dyDescent="0.15">
      <c r="A3" s="15"/>
      <c r="B3" s="15" t="s">
        <v>55</v>
      </c>
      <c r="C3" s="75" t="s">
        <v>56</v>
      </c>
      <c r="D3" s="75"/>
      <c r="E3" s="75"/>
      <c r="F3" s="75"/>
      <c r="G3" s="75"/>
      <c r="H3" s="75"/>
      <c r="I3" s="75"/>
      <c r="J3" s="75"/>
    </row>
    <row r="4" spans="1:15" ht="30" customHeight="1" x14ac:dyDescent="0.15">
      <c r="A4" s="15"/>
      <c r="B4" s="15"/>
      <c r="C4" s="75"/>
      <c r="D4" s="75"/>
      <c r="E4" s="75"/>
      <c r="F4" s="75"/>
      <c r="G4" s="75"/>
      <c r="H4" s="75"/>
      <c r="I4" s="75"/>
      <c r="J4" s="75"/>
    </row>
    <row r="5" spans="1:15" ht="25.15" customHeight="1" x14ac:dyDescent="0.15">
      <c r="A5" s="17" t="s">
        <v>38</v>
      </c>
      <c r="B5" s="18"/>
      <c r="C5" s="19"/>
      <c r="D5" s="16"/>
      <c r="E5" s="16"/>
      <c r="F5" s="16"/>
      <c r="G5" s="16"/>
    </row>
    <row r="6" spans="1:15" ht="70.900000000000006" customHeight="1" x14ac:dyDescent="0.15">
      <c r="A6" s="20" t="s">
        <v>37</v>
      </c>
      <c r="B6" s="11"/>
      <c r="C6" s="69" t="s">
        <v>59</v>
      </c>
      <c r="D6" s="69"/>
      <c r="E6" s="69"/>
      <c r="F6" s="69"/>
      <c r="G6" s="69"/>
      <c r="H6" s="69"/>
      <c r="I6" s="69"/>
      <c r="J6" s="69"/>
      <c r="K6" s="69"/>
      <c r="L6" s="69"/>
    </row>
    <row r="7" spans="1:15" ht="32.25" customHeight="1" x14ac:dyDescent="0.15">
      <c r="A7" s="74" t="s">
        <v>30</v>
      </c>
      <c r="B7" s="74"/>
      <c r="C7" s="55"/>
      <c r="D7" s="21"/>
      <c r="E7" s="21"/>
      <c r="F7" s="21"/>
      <c r="G7" s="21"/>
      <c r="H7" s="21"/>
      <c r="I7" s="21"/>
      <c r="J7" s="22"/>
    </row>
    <row r="8" spans="1:15" ht="15" customHeight="1" x14ac:dyDescent="0.15">
      <c r="A8" s="23"/>
      <c r="B8" s="24"/>
      <c r="C8" s="61" t="s">
        <v>63</v>
      </c>
      <c r="D8" s="21"/>
      <c r="E8" s="21"/>
      <c r="F8" s="21"/>
      <c r="G8" s="21"/>
      <c r="H8" s="21"/>
      <c r="I8" s="21"/>
      <c r="J8" s="22"/>
    </row>
    <row r="9" spans="1:15" ht="25.15" customHeight="1" x14ac:dyDescent="0.15">
      <c r="A9" s="17" t="s">
        <v>39</v>
      </c>
      <c r="B9" s="25"/>
      <c r="C9" s="78"/>
      <c r="D9" s="78"/>
      <c r="E9" s="78"/>
      <c r="F9" s="78"/>
      <c r="G9" s="78"/>
      <c r="H9" s="78"/>
      <c r="I9" s="78"/>
      <c r="J9" s="78"/>
      <c r="K9" s="78"/>
    </row>
    <row r="10" spans="1:15" ht="25.15" customHeight="1" x14ac:dyDescent="0.15">
      <c r="A10" s="27" t="s">
        <v>28</v>
      </c>
      <c r="B10" s="28" t="s">
        <v>29</v>
      </c>
      <c r="C10" s="16" t="s">
        <v>60</v>
      </c>
      <c r="D10" s="26"/>
      <c r="E10" s="26"/>
    </row>
    <row r="11" spans="1:15" ht="65.099999999999994" customHeight="1" x14ac:dyDescent="0.15">
      <c r="A11" s="29">
        <v>1</v>
      </c>
      <c r="B11" s="12"/>
      <c r="C11" s="76" t="s">
        <v>64</v>
      </c>
      <c r="D11" s="77"/>
      <c r="E11" s="77"/>
      <c r="F11" s="77"/>
      <c r="G11" s="77"/>
      <c r="H11" s="77"/>
      <c r="I11" s="77"/>
      <c r="J11" s="77"/>
      <c r="K11" s="77"/>
    </row>
    <row r="12" spans="1:15" ht="65.099999999999994" customHeight="1" x14ac:dyDescent="0.15">
      <c r="A12" s="29">
        <v>2</v>
      </c>
      <c r="B12" s="13"/>
      <c r="C12" s="76"/>
      <c r="D12" s="77"/>
      <c r="E12" s="77"/>
      <c r="F12" s="77"/>
      <c r="G12" s="77"/>
      <c r="H12" s="77"/>
      <c r="I12" s="77"/>
      <c r="J12" s="77"/>
      <c r="K12" s="77"/>
    </row>
    <row r="13" spans="1:15" ht="65.099999999999994" customHeight="1" x14ac:dyDescent="0.15">
      <c r="A13" s="29">
        <v>3</v>
      </c>
      <c r="B13" s="13"/>
      <c r="C13" s="76"/>
      <c r="D13" s="77"/>
      <c r="E13" s="77"/>
      <c r="F13" s="77"/>
      <c r="G13" s="77"/>
      <c r="H13" s="77"/>
      <c r="I13" s="77"/>
      <c r="J13" s="77"/>
      <c r="K13" s="77"/>
    </row>
    <row r="14" spans="1:15" ht="65.099999999999994" customHeight="1" x14ac:dyDescent="0.15">
      <c r="A14" s="29">
        <v>4</v>
      </c>
      <c r="B14" s="13"/>
      <c r="C14" s="79" t="s">
        <v>61</v>
      </c>
      <c r="D14" s="80"/>
      <c r="E14" s="80"/>
      <c r="F14" s="80"/>
      <c r="G14" s="80"/>
      <c r="H14" s="80"/>
      <c r="I14" s="80"/>
      <c r="J14" s="80"/>
      <c r="K14" s="80"/>
      <c r="L14" s="57"/>
      <c r="M14" s="57"/>
      <c r="N14" s="57"/>
      <c r="O14" s="57"/>
    </row>
    <row r="15" spans="1:15" ht="65.099999999999994" customHeight="1" x14ac:dyDescent="0.15">
      <c r="A15" s="29">
        <v>5</v>
      </c>
      <c r="B15" s="13"/>
      <c r="C15" s="60" t="s">
        <v>62</v>
      </c>
      <c r="D15" s="59"/>
      <c r="E15" s="59"/>
      <c r="F15" s="59"/>
      <c r="G15" s="59"/>
      <c r="H15" s="59"/>
      <c r="I15" s="59"/>
      <c r="J15" s="59"/>
      <c r="K15" s="59"/>
      <c r="L15" s="57"/>
      <c r="M15" s="57"/>
      <c r="N15" s="57"/>
      <c r="O15" s="57"/>
    </row>
    <row r="16" spans="1:15" ht="24" customHeight="1" x14ac:dyDescent="0.15">
      <c r="A16" s="31"/>
      <c r="B16" s="25"/>
      <c r="C16" s="57"/>
      <c r="D16" s="57"/>
      <c r="E16" s="57"/>
      <c r="F16" s="57"/>
      <c r="G16" s="57"/>
      <c r="H16" s="57"/>
      <c r="I16" s="57"/>
      <c r="J16" s="57"/>
      <c r="K16" s="57"/>
      <c r="L16" s="57"/>
      <c r="M16" s="57"/>
      <c r="N16" s="57"/>
      <c r="O16" s="57"/>
    </row>
    <row r="17" spans="1:15" s="34" customFormat="1" ht="25.15" customHeight="1" x14ac:dyDescent="0.15">
      <c r="A17" s="17" t="s">
        <v>40</v>
      </c>
      <c r="B17" s="33"/>
      <c r="D17" s="57"/>
      <c r="E17" s="57"/>
      <c r="F17" s="57"/>
      <c r="G17" s="57"/>
      <c r="H17" s="57"/>
      <c r="I17" s="57"/>
      <c r="J17" s="57"/>
      <c r="K17" s="57"/>
      <c r="L17" s="57"/>
      <c r="M17" s="57"/>
      <c r="N17" s="57"/>
      <c r="O17" s="57"/>
    </row>
    <row r="18" spans="1:15" ht="19.899999999999999" customHeight="1" x14ac:dyDescent="0.15">
      <c r="A18" s="35" t="s">
        <v>41</v>
      </c>
      <c r="B18" s="6"/>
      <c r="C18" s="57"/>
      <c r="D18" s="57"/>
      <c r="E18" s="57"/>
      <c r="F18" s="57"/>
      <c r="G18" s="57"/>
      <c r="H18" s="57"/>
      <c r="I18" s="57"/>
      <c r="J18" s="57"/>
      <c r="K18" s="57"/>
      <c r="L18" s="57"/>
      <c r="M18" s="57"/>
      <c r="N18" s="57"/>
      <c r="O18" s="57"/>
    </row>
    <row r="19" spans="1:15" ht="19.899999999999999" customHeight="1" x14ac:dyDescent="0.15">
      <c r="A19" s="36" t="s">
        <v>42</v>
      </c>
      <c r="B19" s="7"/>
      <c r="C19" s="57"/>
      <c r="D19" s="57"/>
      <c r="E19" s="57"/>
      <c r="F19" s="57"/>
      <c r="G19" s="57"/>
      <c r="H19" s="57"/>
      <c r="I19" s="57"/>
      <c r="J19" s="57"/>
      <c r="K19" s="57"/>
      <c r="L19" s="57"/>
      <c r="M19" s="57"/>
      <c r="N19" s="57"/>
      <c r="O19" s="57"/>
    </row>
    <row r="20" spans="1:15" ht="19.899999999999999" customHeight="1" x14ac:dyDescent="0.15">
      <c r="A20" s="35" t="s">
        <v>43</v>
      </c>
      <c r="B20" s="6"/>
      <c r="C20" s="58"/>
      <c r="D20" s="57"/>
      <c r="E20" s="57"/>
      <c r="F20" s="57"/>
      <c r="G20" s="57"/>
      <c r="H20" s="57"/>
      <c r="I20" s="57"/>
      <c r="J20" s="57"/>
      <c r="K20" s="57"/>
      <c r="L20" s="57"/>
      <c r="M20" s="57"/>
      <c r="N20" s="57"/>
      <c r="O20" s="57"/>
    </row>
    <row r="21" spans="1:15" ht="19.899999999999999" customHeight="1" x14ac:dyDescent="0.15">
      <c r="A21" s="36" t="s">
        <v>44</v>
      </c>
      <c r="B21" s="7"/>
      <c r="C21" s="57"/>
      <c r="D21" s="57"/>
      <c r="E21" s="57"/>
      <c r="F21" s="57"/>
      <c r="G21" s="57"/>
      <c r="H21" s="57"/>
      <c r="I21" s="57"/>
      <c r="J21" s="57"/>
      <c r="K21" s="57"/>
      <c r="L21" s="57"/>
      <c r="M21" s="57"/>
      <c r="N21" s="57"/>
      <c r="O21" s="57"/>
    </row>
    <row r="22" spans="1:15" ht="19.899999999999999" customHeight="1" x14ac:dyDescent="0.15">
      <c r="A22" s="36" t="s">
        <v>45</v>
      </c>
      <c r="B22" s="8"/>
      <c r="C22" s="16" t="s">
        <v>57</v>
      </c>
    </row>
    <row r="23" spans="1:15" ht="19.899999999999999" customHeight="1" x14ac:dyDescent="0.15">
      <c r="A23" s="37" t="s">
        <v>46</v>
      </c>
      <c r="B23" s="5"/>
      <c r="C23" s="16" t="s">
        <v>57</v>
      </c>
    </row>
    <row r="24" spans="1:15" ht="19.5" customHeight="1" x14ac:dyDescent="0.15">
      <c r="A24" s="66" t="s">
        <v>52</v>
      </c>
      <c r="B24" s="66"/>
    </row>
    <row r="25" spans="1:15" s="34" customFormat="1" ht="20.100000000000001" customHeight="1" x14ac:dyDescent="0.15">
      <c r="A25" s="56" t="s">
        <v>58</v>
      </c>
      <c r="B25" s="39"/>
      <c r="C25" s="10"/>
      <c r="D25" s="40"/>
      <c r="E25" s="40"/>
      <c r="F25" s="40"/>
      <c r="G25" s="40"/>
    </row>
    <row r="26" spans="1:15" ht="39.950000000000003" customHeight="1" x14ac:dyDescent="0.15">
      <c r="A26" s="54"/>
      <c r="B26" s="41" t="s">
        <v>49</v>
      </c>
      <c r="C26" s="34"/>
      <c r="D26" s="42"/>
      <c r="E26" s="43"/>
      <c r="F26" s="43"/>
    </row>
    <row r="27" spans="1:15" ht="39.950000000000003" customHeight="1" x14ac:dyDescent="0.15">
      <c r="A27" s="54"/>
      <c r="B27" s="44" t="s">
        <v>50</v>
      </c>
      <c r="C27" s="30"/>
      <c r="D27" s="42"/>
    </row>
    <row r="28" spans="1:15" ht="39.950000000000003" customHeight="1" x14ac:dyDescent="0.15">
      <c r="A28" s="54"/>
      <c r="B28" s="45" t="s">
        <v>51</v>
      </c>
    </row>
    <row r="29" spans="1:15" s="34" customFormat="1" ht="25.15" customHeight="1" x14ac:dyDescent="0.15">
      <c r="A29" s="17" t="s">
        <v>53</v>
      </c>
      <c r="B29" s="46"/>
    </row>
    <row r="30" spans="1:15" ht="19.899999999999999" customHeight="1" x14ac:dyDescent="0.15">
      <c r="A30" s="47" t="s">
        <v>41</v>
      </c>
      <c r="B30" s="6"/>
    </row>
    <row r="31" spans="1:15" ht="19.899999999999999" customHeight="1" x14ac:dyDescent="0.15">
      <c r="A31" s="48" t="s">
        <v>47</v>
      </c>
      <c r="B31" s="7"/>
    </row>
    <row r="32" spans="1:15" ht="19.899999999999999" customHeight="1" x14ac:dyDescent="0.15">
      <c r="A32" s="47" t="s">
        <v>43</v>
      </c>
      <c r="B32" s="6"/>
      <c r="D32" s="14" t="s">
        <v>1</v>
      </c>
    </row>
    <row r="33" spans="1:9" ht="19.899999999999999" customHeight="1" x14ac:dyDescent="0.15">
      <c r="A33" s="48" t="s">
        <v>44</v>
      </c>
      <c r="B33" s="7"/>
    </row>
    <row r="34" spans="1:9" ht="19.899999999999999" customHeight="1" x14ac:dyDescent="0.15">
      <c r="A34" s="48" t="s">
        <v>48</v>
      </c>
      <c r="B34" s="7"/>
    </row>
    <row r="35" spans="1:9" ht="19.899999999999999" customHeight="1" x14ac:dyDescent="0.15">
      <c r="A35" s="49" t="s">
        <v>46</v>
      </c>
      <c r="B35" s="5"/>
      <c r="C35" s="70"/>
      <c r="D35" s="70"/>
    </row>
    <row r="36" spans="1:9" ht="10.5" customHeight="1" x14ac:dyDescent="0.15">
      <c r="A36" s="51"/>
      <c r="B36" s="52"/>
      <c r="C36" s="50"/>
      <c r="D36" s="50"/>
    </row>
    <row r="37" spans="1:9" ht="8.1" customHeight="1" x14ac:dyDescent="0.15">
      <c r="A37" s="51"/>
      <c r="B37" s="53">
        <v>2023</v>
      </c>
      <c r="C37" s="50"/>
      <c r="D37" s="50"/>
    </row>
    <row r="38" spans="1:9" ht="60" customHeight="1" x14ac:dyDescent="0.15">
      <c r="A38" s="38" t="s">
        <v>54</v>
      </c>
      <c r="B38" s="9"/>
      <c r="C38" s="67"/>
      <c r="D38" s="68"/>
      <c r="E38" s="68"/>
      <c r="F38" s="68"/>
      <c r="G38" s="68"/>
      <c r="H38" s="68"/>
      <c r="I38" s="68"/>
    </row>
    <row r="39" spans="1:9" ht="6.95" customHeight="1" x14ac:dyDescent="0.15">
      <c r="A39" s="39"/>
      <c r="B39" s="39"/>
    </row>
    <row r="40" spans="1:9" ht="6.95" customHeight="1" thickBot="1" x14ac:dyDescent="0.2">
      <c r="A40" s="25"/>
      <c r="B40" s="39"/>
    </row>
    <row r="41" spans="1:9" s="34" customFormat="1" ht="21.75" customHeight="1" thickBot="1" x14ac:dyDescent="0.2">
      <c r="A41" s="63" t="s">
        <v>3</v>
      </c>
      <c r="B41" s="64"/>
    </row>
    <row r="42" spans="1:9" ht="37.15" customHeight="1" x14ac:dyDescent="0.15">
      <c r="A42" s="65" t="str" cm="1">
        <f t="array" aca="1" ref="A42" ca="1">IF(INDIRECT("secret!B3")&lt;17,"必須事項に未記入項目があります。ご提出できません。","")</f>
        <v>必須事項に未記入項目があります。ご提出できません。</v>
      </c>
      <c r="B42" s="65"/>
    </row>
    <row r="43" spans="1:9" x14ac:dyDescent="0.15">
      <c r="A43" s="62" t="s">
        <v>2</v>
      </c>
      <c r="B43" s="62"/>
    </row>
    <row r="44" spans="1:9" x14ac:dyDescent="0.15">
      <c r="A44" s="62" t="s">
        <v>0</v>
      </c>
      <c r="B44" s="62"/>
    </row>
  </sheetData>
  <sheetProtection algorithmName="SHA-512" hashValue="JZV3IZKRX6P5m/YPKH4gs9bH+JVtYcuwOGkhzAACurfjfB4oFBUNNtnr9TdeKvVZpcZBR1Clc5XnWZVh4+x32w==" saltValue="jajfhzinICHwNVjW44xG4Q==" spinCount="100000" sheet="1" selectLockedCells="1"/>
  <protectedRanges>
    <protectedRange sqref="B38" name="範囲7"/>
    <protectedRange sqref="B26" name="範囲5"/>
    <protectedRange sqref="B18:B23" name="範囲4"/>
    <protectedRange sqref="B30:B35" name="範囲6"/>
  </protectedRanges>
  <mergeCells count="15">
    <mergeCell ref="C38:I38"/>
    <mergeCell ref="C6:L6"/>
    <mergeCell ref="C35:D35"/>
    <mergeCell ref="A1:B1"/>
    <mergeCell ref="A2:B2"/>
    <mergeCell ref="A7:B7"/>
    <mergeCell ref="C3:J4"/>
    <mergeCell ref="C11:K13"/>
    <mergeCell ref="C14:K14"/>
    <mergeCell ref="C9:K9"/>
    <mergeCell ref="A44:B44"/>
    <mergeCell ref="A43:B43"/>
    <mergeCell ref="A41:B41"/>
    <mergeCell ref="A42:B42"/>
    <mergeCell ref="A24:B24"/>
  </mergeCells>
  <phoneticPr fontId="2"/>
  <dataValidations count="4">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textLength" imeMode="disabled" showInputMessage="1" showErrorMessage="1" errorTitle="桁数" error="4-15桁でお願いします" sqref="B8" xr:uid="{F052FB25-1EA7-436D-B304-B17986133A1F}">
      <formula1>4</formula1>
      <formula2>15</formula2>
    </dataValidation>
    <dataValidation imeMode="disabled" allowBlank="1" showInputMessage="1" showErrorMessage="1" sqref="B23 B35" xr:uid="{6D03E28C-5AE2-428D-8053-AA1635EC4F09}"/>
    <dataValidation type="textLength" imeMode="disabled" showInputMessage="1" showErrorMessage="1" errorTitle="桁数" error="4-10桁でお願いします" sqref="B6" xr:uid="{4B8863F8-2C35-413E-AA5D-79BECD44B1C0}">
      <formula1>4</formula1>
      <formula2>10</formula2>
    </dataValidation>
  </dataValidations>
  <hyperlinks>
    <hyperlink ref="C14:K14" r:id="rId1" display="*ゲノムポジションを調べるにはこちら。" xr:uid="{794E6092-B32D-463D-B740-41DAD88FA9DE}"/>
  </hyperlinks>
  <printOptions horizontalCentered="1" verticalCentered="1"/>
  <pageMargins left="0.37" right="0.23622047244094491" top="0.28999999999999998" bottom="0.32" header="0.31496062992125984" footer="0.31496062992125984"/>
  <pageSetup paperSize="9" scale="7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1695450</xdr:colOff>
                    <xdr:row>25</xdr:row>
                    <xdr:rowOff>133350</xdr:rowOff>
                  </from>
                  <to>
                    <xdr:col>0</xdr:col>
                    <xdr:colOff>2095500</xdr:colOff>
                    <xdr:row>25</xdr:row>
                    <xdr:rowOff>390525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1695450</xdr:colOff>
                    <xdr:row>26</xdr:row>
                    <xdr:rowOff>133350</xdr:rowOff>
                  </from>
                  <to>
                    <xdr:col>0</xdr:col>
                    <xdr:colOff>2095500</xdr:colOff>
                    <xdr:row>26</xdr:row>
                    <xdr:rowOff>390525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1695450</xdr:colOff>
                    <xdr:row>27</xdr:row>
                    <xdr:rowOff>133350</xdr:rowOff>
                  </from>
                  <to>
                    <xdr:col>0</xdr:col>
                    <xdr:colOff>2095500</xdr:colOff>
                    <xdr:row>27</xdr:row>
                    <xdr:rowOff>390525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9A8AA32-1DB9-4853-9B40-DC2ACA1214A9}">
            <xm:f>secret!$D$30=0</xm:f>
            <x14:dxf>
              <font>
                <color theme="0"/>
              </font>
            </x14:dxf>
          </x14:cfRule>
          <xm:sqref>A7:B7</xm:sqref>
        </x14:conditionalFormatting>
        <x14:conditionalFormatting xmlns:xm="http://schemas.microsoft.com/office/excel/2006/main">
          <x14:cfRule type="expression" priority="2"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30"/>
  <sheetViews>
    <sheetView workbookViewId="0">
      <selection activeCell="B2" sqref="B2"/>
    </sheetView>
  </sheetViews>
  <sheetFormatPr defaultRowHeight="13.5" x14ac:dyDescent="0.15"/>
  <cols>
    <col min="1" max="1" width="41.875" style="1" customWidth="1"/>
  </cols>
  <sheetData>
    <row r="1" spans="1:5" x14ac:dyDescent="0.15">
      <c r="A1" s="2"/>
      <c r="B1" s="4">
        <f>COUNTA(医療機関情報!B6:B6)+COUNTA(医療機関情報!B11)+COUNTA(医療機関情報!B18:B23)+COUNTA(医療機関情報!B30:B35)</f>
        <v>0</v>
      </c>
      <c r="D1" t="str">
        <f>IFERROR(IF(FIND("@",医療機関情報!$B$6),"Yes"),"No")</f>
        <v>No</v>
      </c>
      <c r="E1" t="s">
        <v>34</v>
      </c>
    </row>
    <row r="2" spans="1:5" x14ac:dyDescent="0.15">
      <c r="A2" s="2"/>
      <c r="B2">
        <f>COUNTIF(B26:B28,"TRUE")</f>
        <v>0</v>
      </c>
      <c r="D2" t="str">
        <f>IFERROR(IF(FIND("#",医療機関情報!$B$6),"Yes"),"No")</f>
        <v>No</v>
      </c>
      <c r="E2" t="s">
        <v>35</v>
      </c>
    </row>
    <row r="3" spans="1:5" x14ac:dyDescent="0.15">
      <c r="A3" s="2"/>
      <c r="B3" s="4">
        <f>SUM(B1:B2)</f>
        <v>0</v>
      </c>
      <c r="D3" t="str">
        <f>IFERROR(IF(FIND("%",医療機関情報!$B$6),"Yes"),"No")</f>
        <v>No</v>
      </c>
      <c r="E3" t="s">
        <v>36</v>
      </c>
    </row>
    <row r="4" spans="1:5" x14ac:dyDescent="0.15">
      <c r="A4" s="2"/>
      <c r="D4" t="str">
        <f>IFERROR(IF(FIND("-",医療機関情報!$B$6),"Yes"),"No")</f>
        <v>No</v>
      </c>
      <c r="E4" t="s">
        <v>33</v>
      </c>
    </row>
    <row r="5" spans="1:5" x14ac:dyDescent="0.15">
      <c r="A5" s="2"/>
      <c r="D5" t="str">
        <f>IFERROR(IF(FIND(".",医療機関情報!$B$6),"Yes"),"No")</f>
        <v>No</v>
      </c>
      <c r="E5" t="s">
        <v>5</v>
      </c>
    </row>
    <row r="6" spans="1:5" x14ac:dyDescent="0.15">
      <c r="A6" s="2"/>
      <c r="D6" t="str">
        <f>IFERROR(IF(FIND("?",医療機関情報!$B$6),"Yes"),"No")</f>
        <v>No</v>
      </c>
      <c r="E6" t="s">
        <v>4</v>
      </c>
    </row>
    <row r="7" spans="1:5" x14ac:dyDescent="0.15">
      <c r="A7" s="2"/>
      <c r="D7" t="str">
        <f>IFERROR(IF(FIND("(",医療機関情報!$B$6),"Yes"),"No")</f>
        <v>No</v>
      </c>
      <c r="E7" t="s">
        <v>6</v>
      </c>
    </row>
    <row r="8" spans="1:5" x14ac:dyDescent="0.15">
      <c r="A8" s="2"/>
      <c r="D8" t="str">
        <f>IFERROR(IF(FIND(")",医療機関情報!$B$6),"Yes"),"No")</f>
        <v>No</v>
      </c>
      <c r="E8" t="s">
        <v>7</v>
      </c>
    </row>
    <row r="9" spans="1:5" x14ac:dyDescent="0.15">
      <c r="D9" t="str">
        <f>IFERROR(IF(FIND("[",医療機関情報!$B$6),"Yes"),"No")</f>
        <v>No</v>
      </c>
      <c r="E9" t="s">
        <v>8</v>
      </c>
    </row>
    <row r="10" spans="1:5" x14ac:dyDescent="0.15">
      <c r="D10" t="str">
        <f>IFERROR(IF(FIND("]",医療機関情報!$B$6),"Yes"),"No")</f>
        <v>No</v>
      </c>
      <c r="E10" t="s">
        <v>9</v>
      </c>
    </row>
    <row r="11" spans="1:5" x14ac:dyDescent="0.15">
      <c r="D11" t="str">
        <f>IFERROR(IF(FIND("/",医療機関情報!$B$6),"Yes"),"No")</f>
        <v>No</v>
      </c>
      <c r="E11" t="s">
        <v>10</v>
      </c>
    </row>
    <row r="12" spans="1:5" x14ac:dyDescent="0.15">
      <c r="A12" s="2"/>
      <c r="D12" t="str">
        <f>IFERROR(IF(FIND("\",医療機関情報!$B$6),"Yes"),"No")</f>
        <v>No</v>
      </c>
      <c r="E12" t="s">
        <v>11</v>
      </c>
    </row>
    <row r="13" spans="1:5" x14ac:dyDescent="0.15">
      <c r="A13" s="2"/>
      <c r="D13" t="str">
        <f>IFERROR(IF(FIND("=",医療機関情報!$B$6),"Yes"),"No")</f>
        <v>No</v>
      </c>
      <c r="E13" t="s">
        <v>12</v>
      </c>
    </row>
    <row r="14" spans="1:5" x14ac:dyDescent="0.15">
      <c r="A14" s="2"/>
      <c r="D14" t="str">
        <f>IFERROR(IF(FIND("+",医療機関情報!$B$6),"Yes"),"No")</f>
        <v>No</v>
      </c>
      <c r="E14" t="s">
        <v>13</v>
      </c>
    </row>
    <row r="15" spans="1:5" x14ac:dyDescent="0.15">
      <c r="D15" t="str">
        <f>IFERROR(IF(FIND("&lt;",医療機関情報!$B$6),"Yes"),"No")</f>
        <v>No</v>
      </c>
      <c r="E15" t="s">
        <v>14</v>
      </c>
    </row>
    <row r="16" spans="1:5" x14ac:dyDescent="0.15">
      <c r="D16" t="str">
        <f>IFERROR(IF(FIND("&gt;",医療機関情報!$B$6),"Yes"),"No")</f>
        <v>No</v>
      </c>
      <c r="E16" t="s">
        <v>15</v>
      </c>
    </row>
    <row r="17" spans="2:5" x14ac:dyDescent="0.15">
      <c r="D17" t="str">
        <f>IFERROR(IF(FIND(":",医療機関情報!$B$6),"Yes"),"No")</f>
        <v>No</v>
      </c>
      <c r="E17" t="s">
        <v>16</v>
      </c>
    </row>
    <row r="18" spans="2:5" x14ac:dyDescent="0.15">
      <c r="D18" t="str">
        <f>IFERROR(IF(FIND(";",医療機関情報!$B$6),"Yes"),"No")</f>
        <v>No</v>
      </c>
      <c r="E18" t="s">
        <v>17</v>
      </c>
    </row>
    <row r="19" spans="2:5" x14ac:dyDescent="0.15">
      <c r="D19" t="str">
        <f>IFERROR(IF(FIND("""",医療機関情報!$B$6),"Yes"),"No")</f>
        <v>No</v>
      </c>
      <c r="E19" t="s">
        <v>18</v>
      </c>
    </row>
    <row r="20" spans="2:5" x14ac:dyDescent="0.15">
      <c r="D20" t="str">
        <f>IFERROR(IF(FIND(",",医療機関情報!$B$6),"Yes"),"No")</f>
        <v>No</v>
      </c>
      <c r="E20" s="3" t="s">
        <v>19</v>
      </c>
    </row>
    <row r="21" spans="2:5" x14ac:dyDescent="0.15">
      <c r="D21" t="str">
        <f>IFERROR(IF(FIND("*",医療機関情報!$B$6),"Yes"),"No")</f>
        <v>No</v>
      </c>
      <c r="E21" t="s">
        <v>20</v>
      </c>
    </row>
    <row r="22" spans="2:5" x14ac:dyDescent="0.15">
      <c r="D22" t="str">
        <f>IFERROR(IF(FIND("^",医療機関情報!$B$6),"Yes"),"No")</f>
        <v>No</v>
      </c>
      <c r="E22" t="s">
        <v>21</v>
      </c>
    </row>
    <row r="23" spans="2:5" x14ac:dyDescent="0.15">
      <c r="D23" t="str">
        <f>IFERROR(IF(FIND("|",医療機関情報!$B$6),"Yes"),"No")</f>
        <v>No</v>
      </c>
      <c r="E23" t="s">
        <v>22</v>
      </c>
    </row>
    <row r="24" spans="2:5" x14ac:dyDescent="0.15">
      <c r="D24" t="str">
        <f>IFERROR(IF(FIND("&amp;",医療機関情報!$B$6),"Yes"),"No")</f>
        <v>No</v>
      </c>
      <c r="E24" t="s">
        <v>23</v>
      </c>
    </row>
    <row r="25" spans="2:5" x14ac:dyDescent="0.15">
      <c r="D25" t="str">
        <f>IFERROR(IF(FIND(".",医療機関情報!$B$6),"Yes"),"No")</f>
        <v>No</v>
      </c>
      <c r="E25" t="s">
        <v>5</v>
      </c>
    </row>
    <row r="26" spans="2:5" x14ac:dyDescent="0.15">
      <c r="B26" t="b">
        <v>0</v>
      </c>
      <c r="D26" t="str">
        <f>IFERROR(IF(FIND("'",医療機関情報!$B$6),"Yes"),"No")</f>
        <v>No</v>
      </c>
      <c r="E26" s="3" t="s">
        <v>24</v>
      </c>
    </row>
    <row r="27" spans="2:5" x14ac:dyDescent="0.15">
      <c r="B27" t="b">
        <v>0</v>
      </c>
      <c r="D27" t="str">
        <f>IFERROR(IF(FIND("_",医療機関情報!$B$6),"Yes"),"No")</f>
        <v>No</v>
      </c>
      <c r="E27" t="s">
        <v>25</v>
      </c>
    </row>
    <row r="28" spans="2:5" x14ac:dyDescent="0.15">
      <c r="B28" t="b">
        <v>0</v>
      </c>
      <c r="D28" t="str">
        <f>IFERROR(IF(FIND(" ",医療機関情報!$B$6),"Yes"),"No")</f>
        <v>No</v>
      </c>
      <c r="E28" t="s">
        <v>26</v>
      </c>
    </row>
    <row r="29" spans="2:5" x14ac:dyDescent="0.15">
      <c r="D29" t="str">
        <f>IF(LEFT(医療機関情報!B6,1)="0","Yes","No")</f>
        <v>No</v>
      </c>
      <c r="E29" t="s">
        <v>27</v>
      </c>
    </row>
    <row r="30" spans="2:5" x14ac:dyDescent="0.15">
      <c r="D30">
        <f>COUNTIF(D1:D29,"Yes")</f>
        <v>0</v>
      </c>
    </row>
  </sheetData>
  <phoneticPr fontId="2"/>
  <conditionalFormatting sqref="A2:A3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医療機関情報</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2025-05-08T08:10:41Z</dcterms:modified>
</cp:coreProperties>
</file>